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Teknik og Drift\Idræt og Folkeoplysning\0. Tilskud\Aktivitets- og lokaletilskud\2025\"/>
    </mc:Choice>
  </mc:AlternateContent>
  <xr:revisionPtr revIDLastSave="0" documentId="8_{FE3BDA5D-E0E6-4FCF-949A-F8B92BD82B4A}" xr6:coauthVersionLast="47" xr6:coauthVersionMax="47" xr10:uidLastSave="{00000000-0000-0000-0000-000000000000}"/>
  <workbookProtection workbookAlgorithmName="SHA-512" workbookHashValue="qKlSceyEZ6VQsh5vhwLZesOjmv44fZlEtLaAzgtEIxmHjA2xws7/1jOu3YF4/djammHcs12jgQqKOAHaILv8uA==" workbookSaltValue="9KrEqLo2b1/fHznXeBkJGg==" workbookSpinCount="100000" lockStructure="1"/>
  <bookViews>
    <workbookView xWindow="1560" yWindow="1560" windowWidth="21600" windowHeight="11325" xr2:uid="{00000000-000D-0000-FFFF-FFFF00000000}"/>
  </bookViews>
  <sheets>
    <sheet name="Afregning" sheetId="1" r:id="rId1"/>
    <sheet name="Opgørelse ordinær vedligehold" sheetId="2" r:id="rId2"/>
  </sheets>
  <definedNames>
    <definedName name="_xlnm.Print_Area" localSheetId="0">Afregning!$A$3:$H$66</definedName>
    <definedName name="_xlnm.Print_Area" localSheetId="1">'Opgørelse ordinær vedligehold'!$A$1:$C$57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50" i="1"/>
  <c r="B51" i="1"/>
  <c r="C57" i="2" l="1"/>
  <c r="B28" i="1" s="1"/>
  <c r="B31" i="1" s="1"/>
  <c r="B52" i="1" l="1"/>
  <c r="C42" i="1" l="1"/>
  <c r="B33" i="1"/>
  <c r="B53" i="1" s="1"/>
  <c r="B54" i="1" s="1"/>
  <c r="B34" i="1" s="1"/>
  <c r="B35" i="1" l="1"/>
  <c r="B36" i="1" s="1"/>
  <c r="B37" i="1" l="1"/>
  <c r="H11" i="1" s="1"/>
</calcChain>
</file>

<file path=xl/sharedStrings.xml><?xml version="1.0" encoding="utf-8"?>
<sst xmlns="http://schemas.openxmlformats.org/spreadsheetml/2006/main" count="79" uniqueCount="76">
  <si>
    <t xml:space="preserve">År: </t>
  </si>
  <si>
    <t>Foreningens kontaktoplysninger</t>
  </si>
  <si>
    <t>Foreningens navn</t>
  </si>
  <si>
    <t>E-mail</t>
  </si>
  <si>
    <t>CVR nr.</t>
  </si>
  <si>
    <r>
      <t xml:space="preserve">Foreningens bank </t>
    </r>
    <r>
      <rPr>
        <sz val="9"/>
        <color theme="1"/>
        <rFont val="Calibri"/>
        <family val="2"/>
        <scheme val="minor"/>
      </rPr>
      <t>(husk at oplyse jeres bank om cvr-nr.)</t>
    </r>
  </si>
  <si>
    <t>Reg. Nr.</t>
  </si>
  <si>
    <t>konto nr.</t>
  </si>
  <si>
    <t>Bemærkning</t>
  </si>
  <si>
    <t>Haller</t>
  </si>
  <si>
    <t>Prioritetsrenter og adm. Gebyr</t>
  </si>
  <si>
    <t>Ejendomsskatter og renovation</t>
  </si>
  <si>
    <t>Ejendomsforsikring</t>
  </si>
  <si>
    <t>Vandafgift og skorstensfejring</t>
  </si>
  <si>
    <t>Elektricitet og opvarmning</t>
  </si>
  <si>
    <r>
      <rPr>
        <b/>
        <sz val="12"/>
        <color theme="1"/>
        <rFont val="Calibri"/>
        <family val="2"/>
        <scheme val="minor"/>
      </rPr>
      <t>Ordinær</t>
    </r>
    <r>
      <rPr>
        <sz val="12"/>
        <color theme="1"/>
        <rFont val="Calibri"/>
        <family val="2"/>
        <scheme val="minor"/>
      </rPr>
      <t xml:space="preserve"> vedligeholdelse</t>
    </r>
  </si>
  <si>
    <t>Rengøring</t>
  </si>
  <si>
    <t>Fornødent tilsyn</t>
  </si>
  <si>
    <t>Tilskudsberettigede udgifter i alt</t>
  </si>
  <si>
    <t>Indtægt ved udlejning</t>
  </si>
  <si>
    <t>Tilskudsberettigede udgifter herefter</t>
  </si>
  <si>
    <t>Fradrag for medlemmer over 25 år</t>
  </si>
  <si>
    <t>Procentandel medlemmer over 25 år</t>
  </si>
  <si>
    <t>Dato</t>
  </si>
  <si>
    <t>Navn blokbogstaver</t>
  </si>
  <si>
    <t>Underskrift</t>
  </si>
  <si>
    <t>Formand</t>
  </si>
  <si>
    <t>Kasserer</t>
  </si>
  <si>
    <t xml:space="preserve">    </t>
  </si>
  <si>
    <t>Almindelige lokaler, rytterstuer, ridehaller</t>
  </si>
  <si>
    <t>Timesatser, jf. www.kl.dk</t>
  </si>
  <si>
    <t xml:space="preserve"> 1) Almindelige lokaler, ridehaller og lejrpladser</t>
  </si>
  <si>
    <t>Maksimale tilskudsberettigede lokaleudgifter (timer*sats):</t>
  </si>
  <si>
    <t xml:space="preserve"> 2) Rytterstuer</t>
  </si>
  <si>
    <t xml:space="preserve"> 3) Idrætshaller (excl. Ridehaller)</t>
  </si>
  <si>
    <t>Maksimalt tilskud 65 %</t>
  </si>
  <si>
    <t>Bruttogrundlag for tilskud (mindste beløb A eller B)</t>
  </si>
  <si>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Maksimale tilskudsberettigede lokaleudgifter (1+2+3)</t>
    </r>
  </si>
  <si>
    <r>
      <rPr>
        <b/>
        <sz val="11"/>
        <color theme="1"/>
        <rFont val="Calibri"/>
        <family val="2"/>
        <scheme val="minor"/>
      </rPr>
      <t>B:</t>
    </r>
    <r>
      <rPr>
        <sz val="11"/>
        <color theme="1"/>
        <rFont val="Calibri"/>
        <family val="2"/>
        <scheme val="minor"/>
      </rPr>
      <t xml:space="preserve"> Tilskudsberettigede udgifter (beregning oppe i skemaet)</t>
    </r>
  </si>
  <si>
    <r>
      <t xml:space="preserve">Bruttogrundlag for tilskud </t>
    </r>
    <r>
      <rPr>
        <b/>
        <sz val="10"/>
        <color theme="1"/>
        <rFont val="Calibri"/>
        <family val="2"/>
        <scheme val="minor"/>
      </rPr>
      <t>(mindstebeløb, se nederst på siden)</t>
    </r>
  </si>
  <si>
    <t>Hyttenavn</t>
  </si>
  <si>
    <t>Vejnavn og nr.</t>
  </si>
  <si>
    <t>Post nr.</t>
  </si>
  <si>
    <t>By</t>
  </si>
  <si>
    <t>2. Egne lokaler</t>
  </si>
  <si>
    <t>4. Adresse på egne lokaler, der søges tilskud til:</t>
  </si>
  <si>
    <t>3. Opgørelse medlemmer</t>
  </si>
  <si>
    <t>Opgørelse ordinær vedligeholdelse</t>
  </si>
  <si>
    <t>Bilags nr.</t>
  </si>
  <si>
    <t>Beskrivelse (hvad og hvortil)</t>
  </si>
  <si>
    <t>Beløb</t>
  </si>
  <si>
    <t>Overføres til afregningsskema</t>
  </si>
  <si>
    <t>Husk at udfylde arket "Opgørelse ordinær vedligehold" findes nederst på skærmbilledet</t>
  </si>
  <si>
    <t>Du kan tilføje flere linjer i skemaet:</t>
  </si>
  <si>
    <t>1. Højreklik på et tal ude til venstre i skærmbilledet</t>
  </si>
  <si>
    <t>2. Klik på "Indsæt"</t>
  </si>
  <si>
    <t>Maling til fællesrum (et eksempel - beløb tæller ikke med i summen)</t>
  </si>
  <si>
    <t>Tilbagebetaling:</t>
  </si>
  <si>
    <r>
      <t xml:space="preserve">Tilskudstilsagn </t>
    </r>
    <r>
      <rPr>
        <sz val="9"/>
        <color theme="1"/>
        <rFont val="Calibri"/>
        <family val="2"/>
        <scheme val="minor"/>
      </rPr>
      <t>(se medsendte oversigt):</t>
    </r>
  </si>
  <si>
    <t>Heraf antal medlemmer over 25 år</t>
  </si>
  <si>
    <t>1. Information om lejede lokaler</t>
  </si>
  <si>
    <t xml:space="preserve"> i lokaler</t>
  </si>
  <si>
    <t>i rytterstuer</t>
  </si>
  <si>
    <t>i haller</t>
  </si>
  <si>
    <t>Indberetning</t>
  </si>
  <si>
    <t>Udgifter til leje af private lokaler/afholdte aktivitetstimer</t>
  </si>
  <si>
    <t>Udgifter kr.</t>
  </si>
  <si>
    <t>Timer i lokaler</t>
  </si>
  <si>
    <t>Timer i rytterstuer</t>
  </si>
  <si>
    <t>Timer i haller</t>
  </si>
  <si>
    <t>Afholdte aktivitetstimer 2024 i egne lokaler</t>
  </si>
  <si>
    <t>Samlede antal aktive, deltagende og betalende medlemmer i 2024</t>
  </si>
  <si>
    <t>Alle medlemmer som har været aktive, deltagende og betalende i minumum 3 måneder i 2024</t>
  </si>
  <si>
    <t xml:space="preserve">Skema til afregning af lokaletilskud </t>
  </si>
  <si>
    <t>Udfyld de gule felter</t>
  </si>
  <si>
    <r>
      <t xml:space="preserve">Afregningsskemaet skal underskrives og uploades via Foreningsportalen under "krav til foreningen" i emnet </t>
    </r>
    <r>
      <rPr>
        <i/>
        <sz val="12"/>
        <color theme="1"/>
        <rFont val="Calibri"/>
        <family val="2"/>
        <scheme val="minor"/>
      </rPr>
      <t>"2024 Lokaletilskud afregningsskema"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</si>
</sst>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\ yy;@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Border="1" applyProtection="1"/>
    <xf numFmtId="0" fontId="3" fillId="0" borderId="0" xfId="1" applyFont="1" applyBorder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2" fillId="0" borderId="0" xfId="1" applyFont="1" applyAlignment="1" applyProtection="1">
      <alignment horizontal="center" vertical="center"/>
    </xf>
    <xf numFmtId="0" fontId="1" fillId="0" borderId="0" xfId="1" applyFont="1" applyProtection="1"/>
    <xf numFmtId="0" fontId="4" fillId="0" borderId="0" xfId="0" applyFont="1" applyFill="1" applyProtection="1">
      <protection locked="0"/>
    </xf>
    <xf numFmtId="3" fontId="4" fillId="0" borderId="2" xfId="0" applyNumberFormat="1" applyFont="1" applyBorder="1" applyProtection="1"/>
    <xf numFmtId="0" fontId="7" fillId="0" borderId="2" xfId="0" applyFont="1" applyBorder="1" applyProtection="1"/>
    <xf numFmtId="0" fontId="4" fillId="0" borderId="2" xfId="0" applyFont="1" applyBorder="1" applyProtection="1"/>
    <xf numFmtId="0" fontId="4" fillId="0" borderId="1" xfId="0" applyFont="1" applyBorder="1" applyProtection="1"/>
    <xf numFmtId="0" fontId="7" fillId="0" borderId="0" xfId="0" applyFont="1" applyProtection="1"/>
    <xf numFmtId="0" fontId="7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/>
    <xf numFmtId="0" fontId="4" fillId="0" borderId="0" xfId="0" applyFont="1" applyBorder="1" applyProtection="1">
      <protection locked="0"/>
    </xf>
    <xf numFmtId="49" fontId="10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</xf>
    <xf numFmtId="0" fontId="5" fillId="4" borderId="0" xfId="1" applyFont="1" applyFill="1" applyProtection="1"/>
    <xf numFmtId="49" fontId="4" fillId="4" borderId="1" xfId="0" applyNumberFormat="1" applyFont="1" applyFill="1" applyBorder="1" applyProtection="1">
      <protection locked="0"/>
    </xf>
    <xf numFmtId="49" fontId="4" fillId="4" borderId="0" xfId="0" applyNumberFormat="1" applyFont="1" applyFill="1" applyBorder="1" applyProtection="1">
      <protection locked="0"/>
    </xf>
    <xf numFmtId="3" fontId="4" fillId="4" borderId="2" xfId="0" applyNumberFormat="1" applyFont="1" applyFill="1" applyBorder="1" applyProtection="1">
      <protection locked="0"/>
    </xf>
    <xf numFmtId="3" fontId="7" fillId="0" borderId="2" xfId="0" applyNumberFormat="1" applyFont="1" applyBorder="1" applyProtection="1"/>
    <xf numFmtId="165" fontId="4" fillId="4" borderId="2" xfId="0" applyNumberFormat="1" applyFont="1" applyFill="1" applyBorder="1" applyProtection="1">
      <protection locked="0"/>
    </xf>
    <xf numFmtId="165" fontId="4" fillId="4" borderId="8" xfId="0" applyNumberFormat="1" applyFont="1" applyFill="1" applyBorder="1" applyProtection="1">
      <protection locked="0"/>
    </xf>
    <xf numFmtId="49" fontId="10" fillId="4" borderId="9" xfId="0" applyNumberFormat="1" applyFont="1" applyFill="1" applyBorder="1" applyAlignment="1" applyProtection="1">
      <alignment horizontal="left" vertical="top"/>
      <protection locked="0"/>
    </xf>
    <xf numFmtId="49" fontId="10" fillId="4" borderId="1" xfId="0" applyNumberFormat="1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Protection="1"/>
    <xf numFmtId="49" fontId="4" fillId="4" borderId="4" xfId="0" applyNumberFormat="1" applyFont="1" applyFill="1" applyBorder="1" applyProtection="1">
      <protection locked="0"/>
    </xf>
    <xf numFmtId="49" fontId="11" fillId="4" borderId="1" xfId="0" applyNumberFormat="1" applyFont="1" applyFill="1" applyBorder="1" applyAlignment="1" applyProtection="1">
      <alignment horizontal="left" vertical="top"/>
      <protection locked="0"/>
    </xf>
    <xf numFmtId="49" fontId="10" fillId="4" borderId="5" xfId="0" applyNumberFormat="1" applyFont="1" applyFill="1" applyBorder="1" applyAlignment="1" applyProtection="1">
      <alignment horizontal="left" vertical="top"/>
      <protection locked="0"/>
    </xf>
    <xf numFmtId="49" fontId="10" fillId="4" borderId="6" xfId="0" applyNumberFormat="1" applyFont="1" applyFill="1" applyBorder="1" applyAlignment="1" applyProtection="1">
      <alignment horizontal="left" vertical="top"/>
      <protection locked="0"/>
    </xf>
    <xf numFmtId="0" fontId="7" fillId="0" borderId="2" xfId="0" applyFont="1" applyFill="1" applyBorder="1" applyProtection="1"/>
    <xf numFmtId="0" fontId="6" fillId="0" borderId="9" xfId="0" applyFont="1" applyBorder="1" applyAlignment="1" applyProtection="1">
      <alignment horizontal="center" vertical="center"/>
    </xf>
    <xf numFmtId="49" fontId="11" fillId="4" borderId="4" xfId="0" applyNumberFormat="1" applyFont="1" applyFill="1" applyBorder="1" applyAlignment="1" applyProtection="1">
      <alignment horizontal="left" vertical="top"/>
      <protection locked="0"/>
    </xf>
    <xf numFmtId="49" fontId="10" fillId="4" borderId="4" xfId="0" applyNumberFormat="1" applyFont="1" applyFill="1" applyBorder="1" applyAlignment="1" applyProtection="1">
      <alignment horizontal="left" vertical="top"/>
      <protection locked="0"/>
    </xf>
    <xf numFmtId="49" fontId="10" fillId="4" borderId="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Font="1" applyBorder="1" applyProtection="1"/>
    <xf numFmtId="0" fontId="4" fillId="0" borderId="10" xfId="0" applyFont="1" applyFill="1" applyBorder="1" applyProtection="1"/>
    <xf numFmtId="0" fontId="4" fillId="0" borderId="11" xfId="0" applyFont="1" applyFill="1" applyBorder="1" applyProtection="1"/>
    <xf numFmtId="0" fontId="4" fillId="0" borderId="11" xfId="0" applyFont="1" applyFill="1" applyBorder="1" applyAlignment="1" applyProtection="1">
      <alignment wrapText="1"/>
    </xf>
    <xf numFmtId="0" fontId="4" fillId="0" borderId="12" xfId="0" applyFont="1" applyFill="1" applyBorder="1" applyAlignment="1" applyProtection="1">
      <alignment wrapText="1"/>
    </xf>
    <xf numFmtId="0" fontId="4" fillId="0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49" fontId="14" fillId="4" borderId="9" xfId="0" applyNumberFormat="1" applyFont="1" applyFill="1" applyBorder="1" applyAlignment="1" applyProtection="1">
      <alignment horizontal="left" vertical="top"/>
      <protection locked="0"/>
    </xf>
    <xf numFmtId="49" fontId="14" fillId="4" borderId="1" xfId="0" applyNumberFormat="1" applyFont="1" applyFill="1" applyBorder="1" applyAlignment="1" applyProtection="1">
      <alignment horizontal="left" vertical="top"/>
      <protection locked="0"/>
    </xf>
    <xf numFmtId="49" fontId="14" fillId="4" borderId="4" xfId="0" applyNumberFormat="1" applyFont="1" applyFill="1" applyBorder="1" applyAlignment="1" applyProtection="1">
      <alignment horizontal="left" vertical="top"/>
      <protection locked="0"/>
    </xf>
    <xf numFmtId="0" fontId="13" fillId="5" borderId="2" xfId="0" applyFont="1" applyFill="1" applyBorder="1" applyProtection="1"/>
    <xf numFmtId="0" fontId="13" fillId="0" borderId="2" xfId="0" applyFont="1" applyBorder="1" applyProtection="1"/>
    <xf numFmtId="0" fontId="0" fillId="0" borderId="2" xfId="0" applyFont="1" applyBorder="1" applyProtection="1"/>
    <xf numFmtId="0" fontId="0" fillId="5" borderId="2" xfId="0" applyFont="1" applyFill="1" applyBorder="1" applyProtection="1"/>
    <xf numFmtId="0" fontId="0" fillId="0" borderId="0" xfId="0" applyFont="1" applyProtection="1"/>
    <xf numFmtId="3" fontId="0" fillId="0" borderId="2" xfId="0" applyNumberFormat="1" applyFont="1" applyBorder="1" applyProtection="1"/>
    <xf numFmtId="3" fontId="13" fillId="0" borderId="2" xfId="0" applyNumberFormat="1" applyFont="1" applyBorder="1" applyProtection="1"/>
    <xf numFmtId="3" fontId="0" fillId="0" borderId="0" xfId="0" applyNumberFormat="1" applyFont="1" applyProtection="1"/>
    <xf numFmtId="0" fontId="7" fillId="4" borderId="2" xfId="0" applyFont="1" applyFill="1" applyBorder="1" applyAlignment="1" applyProtection="1">
      <protection locked="0"/>
    </xf>
    <xf numFmtId="0" fontId="0" fillId="4" borderId="2" xfId="0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Fill="1" applyProtection="1"/>
    <xf numFmtId="0" fontId="6" fillId="0" borderId="0" xfId="0" applyFont="1" applyProtection="1"/>
    <xf numFmtId="0" fontId="0" fillId="0" borderId="0" xfId="0" applyProtection="1"/>
    <xf numFmtId="0" fontId="13" fillId="6" borderId="2" xfId="0" applyFont="1" applyFill="1" applyBorder="1" applyProtection="1"/>
    <xf numFmtId="0" fontId="0" fillId="0" borderId="2" xfId="0" applyBorder="1" applyProtection="1"/>
    <xf numFmtId="4" fontId="0" fillId="0" borderId="2" xfId="0" applyNumberFormat="1" applyBorder="1" applyProtection="1"/>
    <xf numFmtId="0" fontId="13" fillId="0" borderId="0" xfId="0" applyFont="1" applyProtection="1"/>
    <xf numFmtId="4" fontId="13" fillId="0" borderId="0" xfId="0" applyNumberFormat="1" applyFont="1" applyProtection="1"/>
    <xf numFmtId="3" fontId="4" fillId="0" borderId="2" xfId="0" applyNumberFormat="1" applyFont="1" applyFill="1" applyBorder="1" applyProtection="1"/>
    <xf numFmtId="49" fontId="4" fillId="0" borderId="0" xfId="0" applyNumberFormat="1" applyFont="1" applyFill="1" applyBorder="1" applyProtection="1"/>
    <xf numFmtId="49" fontId="4" fillId="0" borderId="9" xfId="0" applyNumberFormat="1" applyFont="1" applyFill="1" applyBorder="1" applyProtection="1"/>
    <xf numFmtId="49" fontId="4" fillId="0" borderId="1" xfId="0" applyNumberFormat="1" applyFont="1" applyFill="1" applyBorder="1" applyProtection="1"/>
    <xf numFmtId="49" fontId="4" fillId="0" borderId="4" xfId="0" applyNumberFormat="1" applyFont="1" applyFill="1" applyBorder="1" applyProtection="1"/>
    <xf numFmtId="0" fontId="7" fillId="3" borderId="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8" xfId="0" applyFont="1" applyFill="1" applyBorder="1" applyProtection="1"/>
    <xf numFmtId="0" fontId="13" fillId="5" borderId="9" xfId="0" applyFont="1" applyFill="1" applyBorder="1" applyProtection="1"/>
    <xf numFmtId="0" fontId="0" fillId="0" borderId="9" xfId="0" applyFont="1" applyBorder="1" applyProtection="1"/>
    <xf numFmtId="0" fontId="7" fillId="3" borderId="10" xfId="0" applyFont="1" applyFill="1" applyBorder="1" applyAlignment="1" applyProtection="1">
      <alignment horizontal="center" vertical="center"/>
    </xf>
    <xf numFmtId="164" fontId="4" fillId="0" borderId="2" xfId="0" applyNumberFormat="1" applyFont="1" applyBorder="1" applyProtection="1"/>
    <xf numFmtId="0" fontId="6" fillId="3" borderId="9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/>
    <xf numFmtId="0" fontId="6" fillId="3" borderId="4" xfId="0" applyFont="1" applyFill="1" applyBorder="1" applyAlignment="1" applyProtection="1"/>
    <xf numFmtId="0" fontId="7" fillId="0" borderId="8" xfId="0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/>
    <xf numFmtId="0" fontId="4" fillId="3" borderId="4" xfId="0" applyFont="1" applyFill="1" applyBorder="1" applyProtection="1"/>
    <xf numFmtId="3" fontId="4" fillId="4" borderId="8" xfId="0" applyNumberFormat="1" applyFont="1" applyFill="1" applyBorder="1" applyProtection="1">
      <protection locked="0"/>
    </xf>
    <xf numFmtId="3" fontId="7" fillId="3" borderId="2" xfId="0" applyNumberFormat="1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0" fontId="4" fillId="7" borderId="8" xfId="0" applyFont="1" applyFill="1" applyBorder="1" applyAlignment="1" applyProtection="1">
      <alignment horizontal="left" vertical="center"/>
    </xf>
    <xf numFmtId="0" fontId="7" fillId="7" borderId="8" xfId="0" applyFont="1" applyFill="1" applyBorder="1" applyAlignment="1" applyProtection="1">
      <alignment horizontal="center" vertical="center" wrapText="1"/>
    </xf>
    <xf numFmtId="9" fontId="7" fillId="3" borderId="2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/>
    </xf>
    <xf numFmtId="3" fontId="4" fillId="4" borderId="12" xfId="0" applyNumberFormat="1" applyFont="1" applyFill="1" applyBorder="1" applyProtection="1">
      <protection locked="0"/>
    </xf>
    <xf numFmtId="9" fontId="7" fillId="3" borderId="8" xfId="0" applyNumberFormat="1" applyFont="1" applyFill="1" applyBorder="1" applyProtection="1"/>
    <xf numFmtId="49" fontId="10" fillId="4" borderId="2" xfId="0" applyNumberFormat="1" applyFont="1" applyFill="1" applyBorder="1" applyAlignment="1" applyProtection="1">
      <alignment horizontal="center" wrapText="1"/>
      <protection locked="0"/>
    </xf>
    <xf numFmtId="49" fontId="10" fillId="0" borderId="2" xfId="0" applyNumberFormat="1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4" fillId="4" borderId="9" xfId="0" applyNumberFormat="1" applyFont="1" applyFill="1" applyBorder="1" applyAlignment="1" applyProtection="1">
      <alignment horizontal="center" wrapText="1"/>
      <protection locked="0"/>
    </xf>
    <xf numFmtId="49" fontId="4" fillId="4" borderId="1" xfId="0" applyNumberFormat="1" applyFont="1" applyFill="1" applyBorder="1" applyAlignment="1" applyProtection="1">
      <alignment horizontal="center" wrapText="1"/>
      <protection locked="0"/>
    </xf>
    <xf numFmtId="49" fontId="4" fillId="4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49" fontId="16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1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Ar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27</xdr:row>
      <xdr:rowOff>95250</xdr:rowOff>
    </xdr:from>
    <xdr:to>
      <xdr:col>16</xdr:col>
      <xdr:colOff>295275</xdr:colOff>
      <xdr:row>30</xdr:row>
      <xdr:rowOff>266564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8022"/>
        <a:stretch/>
      </xdr:blipFill>
      <xdr:spPr>
        <a:xfrm>
          <a:off x="13335000" y="6781800"/>
          <a:ext cx="3895725" cy="1085714"/>
        </a:xfrm>
        <a:prstGeom prst="rect">
          <a:avLst/>
        </a:prstGeom>
      </xdr:spPr>
    </xdr:pic>
    <xdr:clientData/>
  </xdr:twoCellAnchor>
  <xdr:twoCellAnchor>
    <xdr:from>
      <xdr:col>8</xdr:col>
      <xdr:colOff>47625</xdr:colOff>
      <xdr:row>27</xdr:row>
      <xdr:rowOff>171450</xdr:rowOff>
    </xdr:from>
    <xdr:to>
      <xdr:col>12</xdr:col>
      <xdr:colOff>581025</xdr:colOff>
      <xdr:row>30</xdr:row>
      <xdr:rowOff>57150</xdr:rowOff>
    </xdr:to>
    <xdr:cxnSp macro="">
      <xdr:nvCxnSpPr>
        <xdr:cNvPr id="5" name="Lige pilforbindel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725275" y="6858000"/>
          <a:ext cx="3352800" cy="80010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1133475</xdr:colOff>
      <xdr:row>0</xdr:row>
      <xdr:rowOff>123825</xdr:rowOff>
    </xdr:from>
    <xdr:to>
      <xdr:col>7</xdr:col>
      <xdr:colOff>1724025</xdr:colOff>
      <xdr:row>3</xdr:row>
      <xdr:rowOff>104775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123825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6</xdr:row>
      <xdr:rowOff>47625</xdr:rowOff>
    </xdr:from>
    <xdr:to>
      <xdr:col>10</xdr:col>
      <xdr:colOff>352425</xdr:colOff>
      <xdr:row>17</xdr:row>
      <xdr:rowOff>49331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1238250"/>
          <a:ext cx="3581400" cy="2097206"/>
        </a:xfrm>
        <a:prstGeom prst="rect">
          <a:avLst/>
        </a:prstGeom>
      </xdr:spPr>
    </xdr:pic>
    <xdr:clientData/>
  </xdr:twoCellAnchor>
  <xdr:twoCellAnchor>
    <xdr:from>
      <xdr:col>4</xdr:col>
      <xdr:colOff>19051</xdr:colOff>
      <xdr:row>8</xdr:row>
      <xdr:rowOff>142876</xdr:rowOff>
    </xdr:from>
    <xdr:to>
      <xdr:col>4</xdr:col>
      <xdr:colOff>600075</xdr:colOff>
      <xdr:row>9</xdr:row>
      <xdr:rowOff>123825</xdr:rowOff>
    </xdr:to>
    <xdr:cxnSp macro="">
      <xdr:nvCxnSpPr>
        <xdr:cNvPr id="4" name="Lige pilforbindel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305676" y="1714501"/>
          <a:ext cx="581024" cy="17144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12</xdr:row>
      <xdr:rowOff>104775</xdr:rowOff>
    </xdr:from>
    <xdr:to>
      <xdr:col>5</xdr:col>
      <xdr:colOff>219074</xdr:colOff>
      <xdr:row>13</xdr:row>
      <xdr:rowOff>85724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534275" y="2438400"/>
          <a:ext cx="581024" cy="17144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A6" zoomScale="75" zoomScaleNormal="75" workbookViewId="0">
      <selection activeCell="H51" sqref="H51"/>
    </sheetView>
  </sheetViews>
  <sheetFormatPr defaultColWidth="9.140625" defaultRowHeight="15.75" x14ac:dyDescent="0.25"/>
  <cols>
    <col min="1" max="1" width="55.140625" style="3" customWidth="1"/>
    <col min="2" max="2" width="16.5703125" style="3" customWidth="1"/>
    <col min="3" max="3" width="13.7109375" style="3" customWidth="1"/>
    <col min="4" max="4" width="16.85546875" style="3" bestFit="1" customWidth="1"/>
    <col min="5" max="5" width="11.7109375" style="3" customWidth="1"/>
    <col min="6" max="6" width="11.140625" style="3" bestFit="1" customWidth="1"/>
    <col min="7" max="7" width="16.140625" style="3" bestFit="1" customWidth="1"/>
    <col min="8" max="8" width="46.140625" style="3" customWidth="1"/>
    <col min="9" max="9" width="14.85546875" style="4" bestFit="1" customWidth="1"/>
    <col min="10" max="17" width="9.140625" style="4"/>
    <col min="18" max="16384" width="9.140625" style="3"/>
  </cols>
  <sheetData>
    <row r="1" spans="1:8" x14ac:dyDescent="0.25">
      <c r="H1" s="117"/>
    </row>
    <row r="2" spans="1:8" x14ac:dyDescent="0.25">
      <c r="A2" s="3" t="s">
        <v>75</v>
      </c>
      <c r="H2" s="117"/>
    </row>
    <row r="3" spans="1:8" x14ac:dyDescent="0.25">
      <c r="A3" s="1"/>
      <c r="B3" s="2"/>
      <c r="D3" s="2"/>
      <c r="E3" s="2"/>
      <c r="F3" s="2"/>
      <c r="G3" s="4"/>
      <c r="H3" s="117"/>
    </row>
    <row r="4" spans="1:8" x14ac:dyDescent="0.25">
      <c r="A4" s="19" t="s">
        <v>74</v>
      </c>
      <c r="B4" s="6"/>
      <c r="C4" s="6"/>
      <c r="D4" s="6"/>
      <c r="E4" s="6"/>
      <c r="F4" s="6"/>
      <c r="G4" s="4"/>
      <c r="H4" s="117"/>
    </row>
    <row r="5" spans="1:8" x14ac:dyDescent="0.25">
      <c r="A5" s="6"/>
      <c r="B5" s="6"/>
      <c r="C5" s="6"/>
      <c r="D5" s="6"/>
      <c r="E5" s="6"/>
      <c r="F5" s="6"/>
      <c r="G5" s="4"/>
      <c r="H5" s="5"/>
    </row>
    <row r="6" spans="1:8" ht="23.25" x14ac:dyDescent="0.25">
      <c r="A6" s="127" t="s">
        <v>73</v>
      </c>
      <c r="B6" s="128"/>
      <c r="C6" s="128"/>
      <c r="D6" s="128"/>
      <c r="E6" s="128"/>
      <c r="F6" s="129"/>
      <c r="G6" s="34" t="s">
        <v>0</v>
      </c>
      <c r="H6" s="59">
        <v>2024</v>
      </c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ht="21" x14ac:dyDescent="0.35">
      <c r="A8" s="130" t="s">
        <v>1</v>
      </c>
      <c r="B8" s="131"/>
      <c r="C8" s="131"/>
      <c r="D8" s="131"/>
      <c r="E8" s="131"/>
      <c r="F8" s="131"/>
      <c r="G8" s="131"/>
      <c r="H8" s="132"/>
    </row>
    <row r="9" spans="1:8" ht="24" customHeight="1" x14ac:dyDescent="0.25">
      <c r="A9" s="28" t="s">
        <v>2</v>
      </c>
      <c r="B9" s="20"/>
      <c r="C9" s="20"/>
      <c r="D9" s="20"/>
      <c r="E9" s="20"/>
      <c r="F9" s="20"/>
      <c r="G9" s="20"/>
      <c r="H9" s="29"/>
    </row>
    <row r="10" spans="1:8" ht="24" customHeight="1" x14ac:dyDescent="0.25">
      <c r="A10" s="28" t="s">
        <v>3</v>
      </c>
      <c r="B10" s="20"/>
      <c r="C10" s="20"/>
      <c r="D10" s="20"/>
      <c r="E10" s="20"/>
      <c r="F10" s="20"/>
      <c r="G10" s="20"/>
      <c r="H10" s="29"/>
    </row>
    <row r="11" spans="1:8" ht="24" customHeight="1" x14ac:dyDescent="0.25">
      <c r="A11" s="28" t="s">
        <v>4</v>
      </c>
      <c r="B11" s="21"/>
      <c r="C11" s="75" t="s">
        <v>58</v>
      </c>
      <c r="D11" s="76"/>
      <c r="E11" s="77"/>
      <c r="F11" s="22"/>
      <c r="G11" s="74" t="s">
        <v>57</v>
      </c>
      <c r="H11" s="73" t="e">
        <f>IF(F11&lt;=B37,0,F11-B37)</f>
        <v>#DIV/0!</v>
      </c>
    </row>
    <row r="12" spans="1:8" ht="24" customHeight="1" x14ac:dyDescent="0.25">
      <c r="A12" s="28" t="s">
        <v>5</v>
      </c>
      <c r="B12" s="20"/>
      <c r="C12" s="20"/>
      <c r="D12" s="10" t="s">
        <v>6</v>
      </c>
      <c r="E12" s="20"/>
      <c r="F12" s="10" t="s">
        <v>7</v>
      </c>
      <c r="G12" s="20"/>
      <c r="H12" s="29"/>
    </row>
    <row r="13" spans="1:8" ht="21" x14ac:dyDescent="0.35">
      <c r="A13" s="133"/>
      <c r="B13" s="134"/>
      <c r="C13" s="134"/>
      <c r="D13" s="134"/>
      <c r="E13" s="134"/>
      <c r="F13" s="135"/>
      <c r="G13" s="135"/>
      <c r="H13" s="136"/>
    </row>
    <row r="14" spans="1:8" x14ac:dyDescent="0.25">
      <c r="A14" s="137" t="s">
        <v>60</v>
      </c>
      <c r="B14" s="122" t="s">
        <v>64</v>
      </c>
      <c r="C14" s="123"/>
      <c r="D14" s="123"/>
      <c r="E14" s="123"/>
      <c r="F14" s="139" t="s">
        <v>8</v>
      </c>
      <c r="G14" s="140"/>
      <c r="H14" s="141"/>
    </row>
    <row r="15" spans="1:8" x14ac:dyDescent="0.25">
      <c r="A15" s="138"/>
      <c r="B15" s="124"/>
      <c r="C15" s="125"/>
      <c r="D15" s="125"/>
      <c r="E15" s="125"/>
      <c r="F15" s="142"/>
      <c r="G15" s="143"/>
      <c r="H15" s="144"/>
    </row>
    <row r="16" spans="1:8" ht="31.5" x14ac:dyDescent="0.25">
      <c r="A16" s="95"/>
      <c r="B16" s="94" t="s">
        <v>66</v>
      </c>
      <c r="C16" s="98" t="s">
        <v>67</v>
      </c>
      <c r="D16" s="98" t="s">
        <v>68</v>
      </c>
      <c r="E16" s="98" t="s">
        <v>69</v>
      </c>
      <c r="F16" s="119"/>
      <c r="G16" s="120"/>
      <c r="H16" s="121"/>
    </row>
    <row r="17" spans="1:17" ht="24" customHeight="1" x14ac:dyDescent="0.25">
      <c r="A17" s="43" t="s">
        <v>65</v>
      </c>
      <c r="B17" s="22"/>
      <c r="C17" s="44"/>
      <c r="D17" s="44"/>
      <c r="E17" s="44"/>
      <c r="F17" s="145"/>
      <c r="G17" s="146"/>
      <c r="H17" s="147"/>
    </row>
    <row r="18" spans="1:17" s="7" customFormat="1" x14ac:dyDescent="0.25">
      <c r="A18" s="39"/>
      <c r="B18" s="40"/>
      <c r="C18" s="40"/>
      <c r="D18" s="40"/>
      <c r="E18" s="40"/>
      <c r="F18" s="41"/>
      <c r="G18" s="41"/>
      <c r="H18" s="42"/>
      <c r="I18" s="65"/>
      <c r="J18" s="65"/>
      <c r="K18" s="65"/>
      <c r="L18" s="65"/>
      <c r="M18" s="65"/>
      <c r="N18" s="65"/>
      <c r="O18" s="65"/>
      <c r="P18" s="65"/>
      <c r="Q18" s="65"/>
    </row>
    <row r="19" spans="1:17" ht="15.75" customHeight="1" x14ac:dyDescent="0.25">
      <c r="A19" s="106" t="s">
        <v>44</v>
      </c>
      <c r="B19" s="126" t="s">
        <v>64</v>
      </c>
      <c r="C19" s="126"/>
      <c r="D19" s="126"/>
      <c r="E19" s="126"/>
      <c r="F19" s="126" t="s">
        <v>8</v>
      </c>
      <c r="G19" s="126"/>
      <c r="H19" s="126"/>
    </row>
    <row r="20" spans="1:17" ht="15.75" customHeight="1" x14ac:dyDescent="0.25">
      <c r="A20" s="107"/>
      <c r="B20" s="126"/>
      <c r="C20" s="126"/>
      <c r="D20" s="126"/>
      <c r="E20" s="126"/>
      <c r="F20" s="126"/>
      <c r="G20" s="126"/>
      <c r="H20" s="126"/>
    </row>
    <row r="21" spans="1:17" ht="18.75" x14ac:dyDescent="0.25">
      <c r="A21" s="99"/>
      <c r="B21" s="84"/>
      <c r="C21" s="101" t="s">
        <v>61</v>
      </c>
      <c r="D21" s="81" t="s">
        <v>62</v>
      </c>
      <c r="E21" s="81" t="s">
        <v>63</v>
      </c>
      <c r="F21" s="78"/>
      <c r="G21" s="79"/>
      <c r="H21" s="80"/>
    </row>
    <row r="22" spans="1:17" ht="24" customHeight="1" x14ac:dyDescent="0.25">
      <c r="A22" s="96" t="s">
        <v>70</v>
      </c>
      <c r="B22" s="97"/>
      <c r="C22" s="100"/>
      <c r="D22" s="93"/>
      <c r="E22" s="93"/>
      <c r="F22" s="26"/>
      <c r="G22" s="30"/>
      <c r="H22" s="35"/>
    </row>
    <row r="23" spans="1:17" ht="24" customHeight="1" x14ac:dyDescent="0.25">
      <c r="A23" s="28" t="s">
        <v>10</v>
      </c>
      <c r="B23" s="22"/>
      <c r="C23" s="4"/>
      <c r="D23" s="4"/>
      <c r="E23" s="4"/>
      <c r="F23" s="26"/>
      <c r="G23" s="27"/>
      <c r="H23" s="36"/>
    </row>
    <row r="24" spans="1:17" ht="24" customHeight="1" x14ac:dyDescent="0.25">
      <c r="A24" s="28" t="s">
        <v>11</v>
      </c>
      <c r="B24" s="22"/>
      <c r="C24" s="4"/>
      <c r="D24" s="4"/>
      <c r="E24" s="4"/>
      <c r="F24" s="26"/>
      <c r="G24" s="27"/>
      <c r="H24" s="36"/>
    </row>
    <row r="25" spans="1:17" ht="24" customHeight="1" x14ac:dyDescent="0.25">
      <c r="A25" s="28" t="s">
        <v>12</v>
      </c>
      <c r="B25" s="22"/>
      <c r="C25" s="4"/>
      <c r="D25" s="4"/>
      <c r="E25" s="4"/>
      <c r="F25" s="26"/>
      <c r="G25" s="27"/>
      <c r="H25" s="36"/>
    </row>
    <row r="26" spans="1:17" ht="24" customHeight="1" x14ac:dyDescent="0.25">
      <c r="A26" s="28" t="s">
        <v>13</v>
      </c>
      <c r="B26" s="22"/>
      <c r="C26" s="4"/>
      <c r="D26" s="4"/>
      <c r="E26" s="4"/>
      <c r="F26" s="26"/>
      <c r="G26" s="27"/>
      <c r="H26" s="36"/>
    </row>
    <row r="27" spans="1:17" ht="24" customHeight="1" x14ac:dyDescent="0.25">
      <c r="A27" s="28" t="s">
        <v>14</v>
      </c>
      <c r="B27" s="22"/>
      <c r="C27" s="4"/>
      <c r="D27" s="4"/>
      <c r="E27" s="4"/>
      <c r="F27" s="26"/>
      <c r="G27" s="27"/>
      <c r="H27" s="36"/>
    </row>
    <row r="28" spans="1:17" ht="24" customHeight="1" x14ac:dyDescent="0.25">
      <c r="A28" s="28" t="s">
        <v>15</v>
      </c>
      <c r="B28" s="73">
        <f>'Opgørelse ordinær vedligehold'!C57</f>
        <v>0</v>
      </c>
      <c r="C28" s="4"/>
      <c r="D28" s="4"/>
      <c r="E28" s="4"/>
      <c r="F28" s="48" t="s">
        <v>52</v>
      </c>
      <c r="G28" s="49"/>
      <c r="H28" s="50"/>
    </row>
    <row r="29" spans="1:17" ht="24" customHeight="1" x14ac:dyDescent="0.25">
      <c r="A29" s="28" t="s">
        <v>16</v>
      </c>
      <c r="B29" s="22"/>
      <c r="C29" s="4"/>
      <c r="D29" s="4"/>
      <c r="E29" s="4"/>
      <c r="F29" s="26"/>
      <c r="G29" s="27"/>
      <c r="H29" s="36"/>
    </row>
    <row r="30" spans="1:17" ht="24" customHeight="1" x14ac:dyDescent="0.25">
      <c r="A30" s="28" t="s">
        <v>17</v>
      </c>
      <c r="B30" s="22"/>
      <c r="C30" s="4"/>
      <c r="D30" s="4"/>
      <c r="E30" s="4"/>
      <c r="F30" s="26"/>
      <c r="G30" s="27"/>
      <c r="H30" s="36"/>
    </row>
    <row r="31" spans="1:17" ht="24" customHeight="1" x14ac:dyDescent="0.25">
      <c r="A31" s="33" t="s">
        <v>18</v>
      </c>
      <c r="B31" s="23">
        <f>SUM(B23:B30)+B17</f>
        <v>0</v>
      </c>
      <c r="C31" s="4"/>
      <c r="D31" s="4"/>
      <c r="E31" s="4"/>
      <c r="F31" s="26"/>
      <c r="G31" s="27"/>
      <c r="H31" s="36"/>
    </row>
    <row r="32" spans="1:17" ht="24" customHeight="1" x14ac:dyDescent="0.25">
      <c r="A32" s="28" t="s">
        <v>19</v>
      </c>
      <c r="B32" s="22"/>
      <c r="C32" s="4"/>
      <c r="D32" s="4"/>
      <c r="E32" s="4"/>
      <c r="F32" s="26"/>
      <c r="G32" s="27"/>
      <c r="H32" s="36"/>
    </row>
    <row r="33" spans="1:8" ht="24" customHeight="1" x14ac:dyDescent="0.25">
      <c r="A33" s="33" t="s">
        <v>20</v>
      </c>
      <c r="B33" s="23">
        <f t="shared" ref="B33" si="0">B31-B32</f>
        <v>0</v>
      </c>
      <c r="C33" s="4"/>
      <c r="D33" s="4"/>
      <c r="E33" s="4"/>
      <c r="F33" s="26"/>
      <c r="G33" s="27"/>
      <c r="H33" s="36"/>
    </row>
    <row r="34" spans="1:8" ht="24" customHeight="1" x14ac:dyDescent="0.25">
      <c r="A34" s="33" t="s">
        <v>39</v>
      </c>
      <c r="B34" s="23">
        <f>B54</f>
        <v>0</v>
      </c>
      <c r="C34" s="4"/>
      <c r="D34" s="4"/>
      <c r="E34" s="4"/>
      <c r="F34" s="26"/>
      <c r="G34" s="27"/>
      <c r="H34" s="36"/>
    </row>
    <row r="35" spans="1:8" ht="24" customHeight="1" x14ac:dyDescent="0.25">
      <c r="A35" s="28" t="s">
        <v>21</v>
      </c>
      <c r="B35" s="8" t="e">
        <f>B34*C42</f>
        <v>#DIV/0!</v>
      </c>
      <c r="C35" s="4"/>
      <c r="D35" s="4"/>
      <c r="E35" s="4"/>
      <c r="F35" s="26"/>
      <c r="G35" s="27"/>
      <c r="H35" s="36"/>
    </row>
    <row r="36" spans="1:8" ht="24" customHeight="1" x14ac:dyDescent="0.25">
      <c r="A36" s="28" t="s">
        <v>20</v>
      </c>
      <c r="B36" s="8" t="e">
        <f>B34-B35</f>
        <v>#DIV/0!</v>
      </c>
      <c r="C36" s="4"/>
      <c r="D36" s="4"/>
      <c r="E36" s="4"/>
      <c r="F36" s="31"/>
      <c r="G36" s="32"/>
      <c r="H36" s="37"/>
    </row>
    <row r="37" spans="1:8" ht="24" customHeight="1" x14ac:dyDescent="0.25">
      <c r="A37" s="33" t="s">
        <v>35</v>
      </c>
      <c r="B37" s="23" t="e">
        <f>IF(B36&lt;0,0,B36*65%)</f>
        <v>#DIV/0!</v>
      </c>
      <c r="C37" s="4"/>
      <c r="D37" s="4"/>
      <c r="E37" s="4"/>
      <c r="F37" s="26"/>
      <c r="G37" s="27"/>
      <c r="H37" s="36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ht="18.75" x14ac:dyDescent="0.3">
      <c r="A39" s="86" t="s">
        <v>46</v>
      </c>
      <c r="B39" s="87"/>
      <c r="C39" s="87"/>
      <c r="D39" s="87"/>
      <c r="E39" s="87"/>
      <c r="F39" s="87"/>
      <c r="G39" s="87"/>
      <c r="H39" s="88"/>
    </row>
    <row r="40" spans="1:8" ht="24" customHeight="1" x14ac:dyDescent="0.25">
      <c r="A40" s="38" t="s">
        <v>71</v>
      </c>
      <c r="B40" s="11"/>
      <c r="C40" s="22"/>
      <c r="D40" s="4"/>
      <c r="E40" s="4"/>
      <c r="F40" s="118" t="s">
        <v>72</v>
      </c>
      <c r="G40" s="118"/>
      <c r="H40" s="118"/>
    </row>
    <row r="41" spans="1:8" ht="24" customHeight="1" x14ac:dyDescent="0.25">
      <c r="A41" s="38" t="s">
        <v>59</v>
      </c>
      <c r="B41" s="11"/>
      <c r="C41" s="22"/>
      <c r="D41" s="4"/>
      <c r="E41" s="4"/>
      <c r="F41" s="118"/>
      <c r="G41" s="118"/>
      <c r="H41" s="118"/>
    </row>
    <row r="42" spans="1:8" ht="24" customHeight="1" x14ac:dyDescent="0.25">
      <c r="A42" s="38" t="s">
        <v>22</v>
      </c>
      <c r="B42" s="11"/>
      <c r="C42" s="85" t="e">
        <f>C41/C40</f>
        <v>#DIV/0!</v>
      </c>
      <c r="D42" s="4"/>
      <c r="E42" s="4"/>
      <c r="F42" s="118"/>
      <c r="G42" s="118"/>
      <c r="H42" s="118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51" t="s">
        <v>30</v>
      </c>
      <c r="B44" s="82">
        <v>2024</v>
      </c>
      <c r="C44" s="4"/>
      <c r="D44" s="4"/>
      <c r="E44" s="4"/>
      <c r="F44" s="4"/>
      <c r="G44" s="4"/>
      <c r="H44" s="4"/>
    </row>
    <row r="45" spans="1:8" ht="16.149999999999999" customHeight="1" x14ac:dyDescent="0.25">
      <c r="A45" s="53" t="s">
        <v>29</v>
      </c>
      <c r="B45" s="83">
        <v>152.93</v>
      </c>
      <c r="C45" s="4"/>
      <c r="D45" s="4"/>
      <c r="E45" s="4"/>
      <c r="F45" s="4"/>
      <c r="G45" s="4"/>
      <c r="H45" s="4"/>
    </row>
    <row r="46" spans="1:8" ht="16.149999999999999" customHeight="1" x14ac:dyDescent="0.25">
      <c r="A46" s="53" t="s">
        <v>9</v>
      </c>
      <c r="B46" s="83">
        <v>305.92</v>
      </c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51" t="s">
        <v>32</v>
      </c>
      <c r="B48" s="54"/>
      <c r="C48" s="55"/>
      <c r="D48" s="4"/>
      <c r="E48" s="4"/>
      <c r="F48" s="4"/>
      <c r="G48" s="4"/>
      <c r="H48" s="4"/>
    </row>
    <row r="49" spans="1:17" ht="16.149999999999999" customHeight="1" x14ac:dyDescent="0.25">
      <c r="A49" s="53" t="s">
        <v>31</v>
      </c>
      <c r="B49" s="56">
        <f>B45*(C17+C22)</f>
        <v>0</v>
      </c>
      <c r="C49" s="55"/>
      <c r="D49" s="4"/>
      <c r="E49" s="4"/>
      <c r="F49" s="4"/>
      <c r="G49" s="4"/>
      <c r="H49" s="4"/>
    </row>
    <row r="50" spans="1:17" ht="16.149999999999999" customHeight="1" x14ac:dyDescent="0.25">
      <c r="A50" s="53" t="s">
        <v>33</v>
      </c>
      <c r="B50" s="56">
        <f>B45*(D17+D22)</f>
        <v>0</v>
      </c>
      <c r="C50" s="55"/>
      <c r="D50" s="4"/>
      <c r="E50" s="4"/>
      <c r="F50" s="4"/>
      <c r="G50" s="4"/>
      <c r="H50" s="4"/>
    </row>
    <row r="51" spans="1:17" ht="16.149999999999999" customHeight="1" x14ac:dyDescent="0.25">
      <c r="A51" s="53" t="s">
        <v>34</v>
      </c>
      <c r="B51" s="56">
        <f>B46*(E17+E22)</f>
        <v>0</v>
      </c>
      <c r="C51" s="55"/>
      <c r="D51" s="4"/>
      <c r="E51" s="4"/>
      <c r="F51" s="4"/>
      <c r="G51" s="4"/>
      <c r="H51" s="4"/>
    </row>
    <row r="52" spans="1:17" ht="16.149999999999999" customHeight="1" x14ac:dyDescent="0.25">
      <c r="A52" s="53" t="s">
        <v>37</v>
      </c>
      <c r="B52" s="56">
        <f>B49+B50+B51</f>
        <v>0</v>
      </c>
      <c r="C52" s="55"/>
      <c r="D52" s="4"/>
      <c r="E52" s="4"/>
      <c r="F52" s="4"/>
      <c r="G52" s="4"/>
      <c r="H52" s="4"/>
    </row>
    <row r="53" spans="1:17" ht="16.149999999999999" customHeight="1" x14ac:dyDescent="0.25">
      <c r="A53" s="53" t="s">
        <v>38</v>
      </c>
      <c r="B53" s="56">
        <f>B33</f>
        <v>0</v>
      </c>
      <c r="C53" s="55"/>
      <c r="D53" s="4"/>
      <c r="E53" s="4"/>
      <c r="F53" s="4"/>
      <c r="G53" s="4"/>
      <c r="H53" s="4"/>
    </row>
    <row r="54" spans="1:17" ht="16.149999999999999" customHeight="1" x14ac:dyDescent="0.25">
      <c r="A54" s="52" t="s">
        <v>36</v>
      </c>
      <c r="B54" s="57">
        <f>MIN(B53,B52)</f>
        <v>0</v>
      </c>
      <c r="C54" s="55"/>
      <c r="D54" s="4"/>
      <c r="E54" s="4"/>
      <c r="F54" s="4"/>
      <c r="G54" s="4"/>
      <c r="H54" s="4"/>
    </row>
    <row r="55" spans="1:17" x14ac:dyDescent="0.25">
      <c r="A55" s="55"/>
      <c r="B55" s="58"/>
      <c r="C55" s="55"/>
      <c r="D55" s="4"/>
      <c r="E55" s="4"/>
      <c r="F55" s="4"/>
      <c r="G55" s="4"/>
      <c r="H55" s="4"/>
    </row>
    <row r="56" spans="1:17" ht="18.75" x14ac:dyDescent="0.3">
      <c r="A56" s="90" t="s">
        <v>45</v>
      </c>
      <c r="B56" s="91"/>
      <c r="C56" s="91"/>
      <c r="D56" s="91"/>
      <c r="E56" s="91"/>
      <c r="F56" s="91"/>
      <c r="G56" s="91"/>
      <c r="H56" s="92"/>
    </row>
    <row r="57" spans="1:17" x14ac:dyDescent="0.25">
      <c r="A57" s="89" t="s">
        <v>40</v>
      </c>
      <c r="B57" s="104" t="s">
        <v>41</v>
      </c>
      <c r="C57" s="116"/>
      <c r="D57" s="105"/>
      <c r="E57" s="89" t="s">
        <v>42</v>
      </c>
      <c r="F57" s="104" t="s">
        <v>43</v>
      </c>
      <c r="G57" s="105"/>
      <c r="H57" s="4"/>
    </row>
    <row r="58" spans="1:17" x14ac:dyDescent="0.25">
      <c r="A58" s="44"/>
      <c r="B58" s="45"/>
      <c r="C58" s="46"/>
      <c r="D58" s="47"/>
      <c r="E58" s="44"/>
      <c r="F58" s="45"/>
      <c r="G58" s="47"/>
    </row>
    <row r="59" spans="1:17" x14ac:dyDescent="0.25">
      <c r="A59" s="44"/>
      <c r="B59" s="45"/>
      <c r="C59" s="46"/>
      <c r="D59" s="47"/>
      <c r="E59" s="44"/>
      <c r="F59" s="45"/>
      <c r="G59" s="47"/>
    </row>
    <row r="60" spans="1:17" x14ac:dyDescent="0.25">
      <c r="A60" s="44"/>
      <c r="B60" s="45"/>
      <c r="C60" s="46"/>
      <c r="D60" s="47"/>
      <c r="E60" s="44"/>
      <c r="F60" s="45"/>
      <c r="G60" s="47"/>
    </row>
    <row r="61" spans="1:17" x14ac:dyDescent="0.25">
      <c r="A61" s="44"/>
      <c r="B61" s="45"/>
      <c r="C61" s="46"/>
      <c r="D61" s="47"/>
      <c r="E61" s="44"/>
      <c r="F61" s="45"/>
      <c r="G61" s="47"/>
    </row>
    <row r="62" spans="1:17" x14ac:dyDescent="0.25">
      <c r="A62" s="4"/>
      <c r="B62" s="4"/>
      <c r="C62" s="4"/>
      <c r="D62" s="4"/>
      <c r="E62" s="4"/>
      <c r="F62" s="4"/>
      <c r="G62" s="4"/>
      <c r="H62" s="4"/>
    </row>
    <row r="63" spans="1:17" s="14" customFormat="1" x14ac:dyDescent="0.25">
      <c r="A63" s="12"/>
      <c r="B63" s="13" t="s">
        <v>23</v>
      </c>
      <c r="C63" s="108" t="s">
        <v>24</v>
      </c>
      <c r="D63" s="110"/>
      <c r="E63" s="110"/>
      <c r="F63" s="109"/>
      <c r="G63" s="108" t="s">
        <v>25</v>
      </c>
      <c r="H63" s="109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72" customHeight="1" x14ac:dyDescent="0.25">
      <c r="A64" s="9" t="s">
        <v>26</v>
      </c>
      <c r="B64" s="24"/>
      <c r="C64" s="111"/>
      <c r="D64" s="112"/>
      <c r="E64" s="112"/>
      <c r="F64" s="113"/>
      <c r="G64" s="114"/>
      <c r="H64" s="115"/>
    </row>
    <row r="65" spans="1:8" ht="78" customHeight="1" x14ac:dyDescent="0.25">
      <c r="A65" s="9" t="s">
        <v>27</v>
      </c>
      <c r="B65" s="25"/>
      <c r="C65" s="102"/>
      <c r="D65" s="102"/>
      <c r="E65" s="102"/>
      <c r="F65" s="102"/>
      <c r="G65" s="103"/>
      <c r="H65" s="103"/>
    </row>
    <row r="66" spans="1:8" x14ac:dyDescent="0.25">
      <c r="A66" s="15"/>
      <c r="B66" s="16"/>
      <c r="C66" s="17"/>
      <c r="D66" s="17"/>
      <c r="E66" s="17"/>
      <c r="F66" s="17"/>
      <c r="G66" s="17"/>
      <c r="H66" s="17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 t="s">
        <v>28</v>
      </c>
    </row>
    <row r="69" spans="1:8" ht="21" x14ac:dyDescent="0.25">
      <c r="A69" s="18"/>
      <c r="B69" s="18"/>
      <c r="C69" s="18"/>
      <c r="D69" s="18"/>
      <c r="E69" s="18"/>
      <c r="F69" s="18"/>
      <c r="G69" s="18"/>
      <c r="H69" s="18"/>
    </row>
  </sheetData>
  <mergeCells count="21">
    <mergeCell ref="H1:H4"/>
    <mergeCell ref="F40:H42"/>
    <mergeCell ref="F16:H16"/>
    <mergeCell ref="B14:E15"/>
    <mergeCell ref="B19:E20"/>
    <mergeCell ref="F19:H20"/>
    <mergeCell ref="A6:F6"/>
    <mergeCell ref="A8:H8"/>
    <mergeCell ref="A13:H13"/>
    <mergeCell ref="A14:A15"/>
    <mergeCell ref="F14:H15"/>
    <mergeCell ref="F17:H17"/>
    <mergeCell ref="C65:F65"/>
    <mergeCell ref="G65:H65"/>
    <mergeCell ref="F57:G57"/>
    <mergeCell ref="A19:A20"/>
    <mergeCell ref="G63:H63"/>
    <mergeCell ref="C63:F63"/>
    <mergeCell ref="C64:F64"/>
    <mergeCell ref="G64:H64"/>
    <mergeCell ref="B57:D57"/>
  </mergeCells>
  <pageMargins left="0.25" right="0.25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zoomScaleNormal="100" workbookViewId="0">
      <selection activeCell="C5" sqref="C5"/>
    </sheetView>
  </sheetViews>
  <sheetFormatPr defaultRowHeight="15" x14ac:dyDescent="0.25"/>
  <cols>
    <col min="1" max="1" width="9.140625" style="62"/>
    <col min="2" max="2" width="81.85546875" style="62" customWidth="1"/>
    <col min="3" max="16384" width="9.140625" style="62"/>
  </cols>
  <sheetData>
    <row r="1" spans="1:6" ht="18.75" x14ac:dyDescent="0.3">
      <c r="A1" s="66" t="s">
        <v>47</v>
      </c>
      <c r="B1" s="67"/>
      <c r="C1" s="67"/>
    </row>
    <row r="2" spans="1:6" x14ac:dyDescent="0.25">
      <c r="A2" s="67"/>
      <c r="B2" s="67"/>
      <c r="C2" s="67"/>
    </row>
    <row r="3" spans="1:6" x14ac:dyDescent="0.25">
      <c r="A3" s="68" t="s">
        <v>48</v>
      </c>
      <c r="B3" s="68" t="s">
        <v>49</v>
      </c>
      <c r="C3" s="68" t="s">
        <v>50</v>
      </c>
      <c r="E3" s="63" t="s">
        <v>53</v>
      </c>
    </row>
    <row r="4" spans="1:6" x14ac:dyDescent="0.25">
      <c r="A4" s="69">
        <v>43</v>
      </c>
      <c r="B4" s="69" t="s">
        <v>56</v>
      </c>
      <c r="C4" s="70">
        <v>435</v>
      </c>
      <c r="F4" s="62" t="s">
        <v>54</v>
      </c>
    </row>
    <row r="5" spans="1:6" x14ac:dyDescent="0.25">
      <c r="A5" s="60"/>
      <c r="B5" s="60"/>
      <c r="C5" s="61"/>
      <c r="F5" s="62" t="s">
        <v>55</v>
      </c>
    </row>
    <row r="6" spans="1:6" x14ac:dyDescent="0.25">
      <c r="A6" s="60"/>
      <c r="B6" s="60"/>
      <c r="C6" s="61"/>
    </row>
    <row r="7" spans="1:6" x14ac:dyDescent="0.25">
      <c r="A7" s="60"/>
      <c r="B7" s="60"/>
      <c r="C7" s="61"/>
    </row>
    <row r="8" spans="1:6" x14ac:dyDescent="0.25">
      <c r="A8" s="60"/>
      <c r="B8" s="60"/>
      <c r="C8" s="61"/>
    </row>
    <row r="9" spans="1:6" x14ac:dyDescent="0.25">
      <c r="A9" s="60"/>
      <c r="B9" s="60"/>
      <c r="C9" s="61"/>
    </row>
    <row r="10" spans="1:6" x14ac:dyDescent="0.25">
      <c r="A10" s="60"/>
      <c r="B10" s="60"/>
      <c r="C10" s="61"/>
    </row>
    <row r="11" spans="1:6" x14ac:dyDescent="0.25">
      <c r="A11" s="60"/>
      <c r="B11" s="60"/>
      <c r="C11" s="61"/>
    </row>
    <row r="12" spans="1:6" x14ac:dyDescent="0.25">
      <c r="A12" s="60"/>
      <c r="B12" s="60"/>
      <c r="C12" s="61"/>
    </row>
    <row r="13" spans="1:6" x14ac:dyDescent="0.25">
      <c r="A13" s="60"/>
      <c r="B13" s="60"/>
      <c r="C13" s="61"/>
    </row>
    <row r="14" spans="1:6" x14ac:dyDescent="0.25">
      <c r="A14" s="60"/>
      <c r="B14" s="60"/>
      <c r="C14" s="61"/>
    </row>
    <row r="15" spans="1:6" x14ac:dyDescent="0.25">
      <c r="A15" s="60"/>
      <c r="B15" s="60"/>
      <c r="C15" s="61"/>
    </row>
    <row r="16" spans="1:6" x14ac:dyDescent="0.25">
      <c r="A16" s="60"/>
      <c r="B16" s="60"/>
      <c r="C16" s="61"/>
    </row>
    <row r="17" spans="1:3" x14ac:dyDescent="0.25">
      <c r="A17" s="60"/>
      <c r="B17" s="60"/>
      <c r="C17" s="61"/>
    </row>
    <row r="18" spans="1:3" x14ac:dyDescent="0.25">
      <c r="A18" s="60"/>
      <c r="B18" s="60"/>
      <c r="C18" s="61"/>
    </row>
    <row r="19" spans="1:3" x14ac:dyDescent="0.25">
      <c r="A19" s="60"/>
      <c r="B19" s="60"/>
      <c r="C19" s="61"/>
    </row>
    <row r="20" spans="1:3" x14ac:dyDescent="0.25">
      <c r="A20" s="60"/>
      <c r="B20" s="60"/>
      <c r="C20" s="61"/>
    </row>
    <row r="21" spans="1:3" x14ac:dyDescent="0.25">
      <c r="A21" s="60"/>
      <c r="B21" s="60"/>
      <c r="C21" s="61"/>
    </row>
    <row r="22" spans="1:3" x14ac:dyDescent="0.25">
      <c r="A22" s="60"/>
      <c r="B22" s="60"/>
      <c r="C22" s="61"/>
    </row>
    <row r="23" spans="1:3" x14ac:dyDescent="0.25">
      <c r="A23" s="60"/>
      <c r="B23" s="60"/>
      <c r="C23" s="61"/>
    </row>
    <row r="24" spans="1:3" x14ac:dyDescent="0.25">
      <c r="A24" s="60"/>
      <c r="B24" s="60"/>
      <c r="C24" s="61"/>
    </row>
    <row r="25" spans="1:3" x14ac:dyDescent="0.25">
      <c r="A25" s="60"/>
      <c r="B25" s="60"/>
      <c r="C25" s="61"/>
    </row>
    <row r="26" spans="1:3" x14ac:dyDescent="0.25">
      <c r="A26" s="60"/>
      <c r="B26" s="60"/>
      <c r="C26" s="61"/>
    </row>
    <row r="27" spans="1:3" x14ac:dyDescent="0.25">
      <c r="A27" s="60"/>
      <c r="B27" s="60"/>
      <c r="C27" s="61"/>
    </row>
    <row r="28" spans="1:3" x14ac:dyDescent="0.25">
      <c r="A28" s="60"/>
      <c r="B28" s="60"/>
      <c r="C28" s="61"/>
    </row>
    <row r="29" spans="1:3" x14ac:dyDescent="0.25">
      <c r="A29" s="60"/>
      <c r="B29" s="60"/>
      <c r="C29" s="61"/>
    </row>
    <row r="30" spans="1:3" x14ac:dyDescent="0.25">
      <c r="A30" s="60"/>
      <c r="B30" s="60"/>
      <c r="C30" s="61"/>
    </row>
    <row r="31" spans="1:3" x14ac:dyDescent="0.25">
      <c r="A31" s="60"/>
      <c r="B31" s="60"/>
      <c r="C31" s="61"/>
    </row>
    <row r="32" spans="1:3" x14ac:dyDescent="0.25">
      <c r="A32" s="60"/>
      <c r="B32" s="60"/>
      <c r="C32" s="61"/>
    </row>
    <row r="33" spans="1:3" x14ac:dyDescent="0.25">
      <c r="A33" s="60"/>
      <c r="B33" s="60"/>
      <c r="C33" s="61"/>
    </row>
    <row r="34" spans="1:3" x14ac:dyDescent="0.25">
      <c r="A34" s="60"/>
      <c r="B34" s="60"/>
      <c r="C34" s="61"/>
    </row>
    <row r="35" spans="1:3" x14ac:dyDescent="0.25">
      <c r="A35" s="60"/>
      <c r="B35" s="60"/>
      <c r="C35" s="61"/>
    </row>
    <row r="36" spans="1:3" x14ac:dyDescent="0.25">
      <c r="A36" s="60"/>
      <c r="B36" s="60"/>
      <c r="C36" s="61"/>
    </row>
    <row r="37" spans="1:3" x14ac:dyDescent="0.25">
      <c r="A37" s="60"/>
      <c r="B37" s="60"/>
      <c r="C37" s="61"/>
    </row>
    <row r="38" spans="1:3" x14ac:dyDescent="0.25">
      <c r="A38" s="60"/>
      <c r="B38" s="60"/>
      <c r="C38" s="61"/>
    </row>
    <row r="39" spans="1:3" x14ac:dyDescent="0.25">
      <c r="A39" s="60"/>
      <c r="B39" s="60"/>
      <c r="C39" s="61"/>
    </row>
    <row r="40" spans="1:3" x14ac:dyDescent="0.25">
      <c r="A40" s="60"/>
      <c r="B40" s="60"/>
      <c r="C40" s="61"/>
    </row>
    <row r="41" spans="1:3" x14ac:dyDescent="0.25">
      <c r="A41" s="60"/>
      <c r="B41" s="60"/>
      <c r="C41" s="61"/>
    </row>
    <row r="42" spans="1:3" x14ac:dyDescent="0.25">
      <c r="A42" s="60"/>
      <c r="B42" s="60"/>
      <c r="C42" s="61"/>
    </row>
    <row r="43" spans="1:3" x14ac:dyDescent="0.25">
      <c r="A43" s="60"/>
      <c r="B43" s="60"/>
      <c r="C43" s="61"/>
    </row>
    <row r="44" spans="1:3" x14ac:dyDescent="0.25">
      <c r="A44" s="60"/>
      <c r="B44" s="60"/>
      <c r="C44" s="61"/>
    </row>
    <row r="45" spans="1:3" x14ac:dyDescent="0.25">
      <c r="A45" s="60"/>
      <c r="B45" s="60"/>
      <c r="C45" s="61"/>
    </row>
    <row r="46" spans="1:3" x14ac:dyDescent="0.25">
      <c r="A46" s="60"/>
      <c r="B46" s="60"/>
      <c r="C46" s="61"/>
    </row>
    <row r="47" spans="1:3" x14ac:dyDescent="0.25">
      <c r="A47" s="60"/>
      <c r="B47" s="60"/>
      <c r="C47" s="61"/>
    </row>
    <row r="48" spans="1:3" x14ac:dyDescent="0.25">
      <c r="A48" s="60"/>
      <c r="B48" s="60"/>
      <c r="C48" s="61"/>
    </row>
    <row r="49" spans="1:3" x14ac:dyDescent="0.25">
      <c r="A49" s="60"/>
      <c r="B49" s="60"/>
      <c r="C49" s="61"/>
    </row>
    <row r="50" spans="1:3" x14ac:dyDescent="0.25">
      <c r="A50" s="60"/>
      <c r="B50" s="60"/>
      <c r="C50" s="61"/>
    </row>
    <row r="51" spans="1:3" x14ac:dyDescent="0.25">
      <c r="A51" s="60"/>
      <c r="B51" s="60"/>
      <c r="C51" s="61"/>
    </row>
    <row r="52" spans="1:3" x14ac:dyDescent="0.25">
      <c r="A52" s="60"/>
      <c r="B52" s="60"/>
      <c r="C52" s="61"/>
    </row>
    <row r="53" spans="1:3" x14ac:dyDescent="0.25">
      <c r="A53" s="60"/>
      <c r="B53" s="60"/>
      <c r="C53" s="61"/>
    </row>
    <row r="54" spans="1:3" x14ac:dyDescent="0.25">
      <c r="A54" s="60"/>
      <c r="B54" s="60"/>
      <c r="C54" s="61"/>
    </row>
    <row r="55" spans="1:3" x14ac:dyDescent="0.25">
      <c r="A55" s="60"/>
      <c r="B55" s="60"/>
      <c r="C55" s="61"/>
    </row>
    <row r="56" spans="1:3" x14ac:dyDescent="0.25">
      <c r="A56" s="60"/>
      <c r="B56" s="60"/>
      <c r="C56" s="61"/>
    </row>
    <row r="57" spans="1:3" s="64" customFormat="1" x14ac:dyDescent="0.25">
      <c r="B57" s="71" t="s">
        <v>51</v>
      </c>
      <c r="C57" s="72">
        <f>SUM(C5:C56)</f>
        <v>0</v>
      </c>
    </row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Afregning</vt:lpstr>
      <vt:lpstr>Opgørelse ordinær vedligehold</vt:lpstr>
      <vt:lpstr>Afregning!Udskriftsområde</vt:lpstr>
      <vt:lpstr>'Opgørelse ordinær vedligehold'!Udskriftsområde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Lyng Larsen</dc:creator>
  <cp:lastModifiedBy>Linda Wittendorff Dubas</cp:lastModifiedBy>
  <cp:lastPrinted>2024-01-19T09:53:19Z</cp:lastPrinted>
  <dcterms:created xsi:type="dcterms:W3CDTF">2022-02-22T13:10:07Z</dcterms:created>
  <dcterms:modified xsi:type="dcterms:W3CDTF">2025-02-18T13:57:25Z</dcterms:modified>
</cp:coreProperties>
</file>